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00" yWindow="225" windowWidth="11850" windowHeight="739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<sst xmlns="http://schemas.openxmlformats.org/spreadsheetml/2006/main" count="24" uniqueCount="17">
  <si>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Δευτέρα</t>
  </si>
  <si>
    <t>Τρίτη</t>
  </si>
  <si>
    <t>Τετάρτη</t>
  </si>
  <si>
    <t>Πέμπτη</t>
  </si>
  <si>
    <t>Παρασκευή</t>
  </si>
  <si>
    <t>Σάββατο</t>
  </si>
  <si>
    <t>Κυριακή</t>
  </si>
  <si>
    <t>Δίσεκτο;</t>
  </si>
  <si>
    <t>Offsets από Δευτέρα</t>
  </si>
  <si>
    <t>Αποδεκτή ημερομηνία;</t>
  </si>
  <si>
    <t>Πόσα χρόνια από 2001;</t>
  </si>
  <si>
    <t>Πόσα δίσεκτα χρόνια από 2001;</t>
  </si>
  <si>
    <t>Πόσα μη δίσεκτα χρόνια από 2001;</t>
  </si>
  <si>
    <t>Συνολικές αργίες που πέφτουν:</t>
  </si>
  <si>
    <t>Σάββατο και Κυριακή</t>
  </si>
  <si>
    <t>Δευτέρα και Παρασκευή</t>
  </si>
  <si>
    <t>ΕΤΟΣ: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</si>
</sst>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8">
    <font>
      <sz val="10"/>
      <name val="Arial Greek"/>
      <family val="0"/>
    </font>
    <font>
      <b/>
      <sz val="10"/>
      <color indexed="10"/>
      <name val="Arial Greek"/>
      <family val="2"/>
    </font>
    <font>
      <sz val="12"/>
      <name val="Arial Greek"/>
      <family val="2"/>
    </font>
    <font>
      <b/>
      <sz val="14"/>
      <color indexed="17"/>
      <name val="Arial Greek"/>
      <family val="2"/>
    </font>
    <font>
      <b/>
      <sz val="14"/>
      <color indexed="10"/>
      <name val="Arial Greek"/>
      <family val="2"/>
    </font>
    <font>
      <b/>
      <sz val="18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showGridLines="0" showRowColHeaders="0" tabSelected="1" workbookViewId="0" topLeftCell="C1">
      <selection activeCell="E2" sqref="E2"/>
    </sheetView>
  </sheetViews>
  <sheetFormatPr defaultColWidth="9.00390625" defaultRowHeight="12.75"/>
  <cols>
    <col min="1" max="1" width="35.25390625" style="9" hidden="1" customWidth="1"/>
    <col min="2" max="2" width="10.625" style="9" hidden="1" customWidth="1"/>
    <col min="3" max="3" width="7.75390625" style="1" customWidth="1"/>
    <col min="4" max="4" width="58.75390625" style="1" customWidth="1"/>
    <col min="5" max="5" width="10.875" style="1" bestFit="1" customWidth="1"/>
    <col min="6" max="6" width="22.625" style="1" customWidth="1"/>
    <col min="7" max="7" width="7.75390625" style="1" customWidth="1"/>
    <col min="8" max="16384" width="9.125" style="1" customWidth="1"/>
  </cols>
  <sheetData>
    <row r="1" ht="13.5" thickBot="1"/>
    <row r="2" spans="4:6" ht="24" thickBot="1">
      <c r="D2" s="2" t="s">
        <v>16</v>
      </c>
      <c r="E2" s="8"/>
      <c r="F2" s="3" t="str">
        <f>IF($B$15=0,"Δώσε έτος ανάμεσα στο 2001 και στο 2100!!!",IF($B$15=2,"Δώσε έτος!!!",""))</f>
        <v>Δώσε έτος!!!</v>
      </c>
    </row>
    <row r="3" ht="12.75">
      <c r="A3" s="10" t="s">
        <v>8</v>
      </c>
    </row>
    <row r="4" spans="1:5" ht="16.5" customHeight="1">
      <c r="A4" s="9">
        <f>MOD(B17+B18,7)</f>
        <v>5</v>
      </c>
      <c r="B4" s="9" t="s">
        <v>0</v>
      </c>
      <c r="D4" s="4">
        <f>IF(B15=1,CONCATENATE("Η Πρωτοχρονιά το ",E2," πέφτει:"),"")</f>
      </c>
      <c r="E4" s="5">
        <f aca="true" ca="1" t="shared" si="0" ref="E4:E14">IF($B$15=1,OFFSET($B$4:$B$10,$A4,,1),"")</f>
      </c>
    </row>
    <row r="5" spans="1:5" ht="16.5" customHeight="1">
      <c r="A5" s="9">
        <f>MOD(A4+5,7)</f>
        <v>3</v>
      </c>
      <c r="B5" s="9" t="s">
        <v>1</v>
      </c>
      <c r="D5" s="4">
        <f>IF(B15=1,CONCATENATE("Τα Θεοφάνεια το ",E2," πέφτουν:"),"")</f>
      </c>
      <c r="E5" s="5">
        <f ca="1" t="shared" si="0"/>
      </c>
    </row>
    <row r="6" spans="1:5" ht="16.5" customHeight="1">
      <c r="A6" s="9">
        <v>0</v>
      </c>
      <c r="B6" s="9" t="s">
        <v>2</v>
      </c>
      <c r="D6" s="4">
        <f>IF(B15=1,CONCATENATE("Η Καθαρή Δευτέρα το ",E2," πέφτει (όπως πάντα):"),"")</f>
      </c>
      <c r="E6" s="5">
        <f ca="1" t="shared" si="0"/>
      </c>
    </row>
    <row r="7" spans="1:5" ht="16.5" customHeight="1">
      <c r="A7" s="9">
        <f>IF(B16=0,MOD(A4+6,7),A4)</f>
        <v>5</v>
      </c>
      <c r="B7" s="9" t="s">
        <v>3</v>
      </c>
      <c r="D7" s="4">
        <f>IF(B15=1,CONCATENATE("Η 25η Μαρτίου το ",E2," πέφτει:"),"")</f>
      </c>
      <c r="E7" s="5">
        <f ca="1" t="shared" si="0"/>
      </c>
    </row>
    <row r="8" spans="1:5" ht="16.5" customHeight="1">
      <c r="A8" s="9">
        <f>IF(B16=0,MOD(A4+1,7),MOD(A4+2,7))</f>
        <v>0</v>
      </c>
      <c r="B8" s="9" t="s">
        <v>4</v>
      </c>
      <c r="D8" s="4">
        <f>IF(B15=1,CONCATENATE("Η Πρωτομαγιά το ",E2," πέφτει:"),"")</f>
      </c>
      <c r="E8" s="5">
        <f ca="1" t="shared" si="0"/>
      </c>
    </row>
    <row r="9" spans="1:5" ht="16.5" customHeight="1">
      <c r="A9" s="9">
        <v>6</v>
      </c>
      <c r="B9" s="9" t="s">
        <v>5</v>
      </c>
      <c r="D9" s="4">
        <f>IF(B15=1,CONCATENATE("Το Πάσχα το ",E2," πέφτει (όπως πάντα):"),"")</f>
      </c>
      <c r="E9" s="5">
        <f ca="1" t="shared" si="0"/>
      </c>
    </row>
    <row r="10" spans="1:5" ht="16.5" customHeight="1">
      <c r="A10" s="9">
        <v>0</v>
      </c>
      <c r="B10" s="9" t="s">
        <v>6</v>
      </c>
      <c r="D10" s="4">
        <f>IF(B15=1,CONCATENATE("Η Δεύτερη Μέρα του Πάσχα το ",E2," πέφτει (όπως πάντα):"),"")</f>
      </c>
      <c r="E10" s="5">
        <f ca="1" t="shared" si="0"/>
      </c>
    </row>
    <row r="11" spans="1:5" ht="16.5" customHeight="1">
      <c r="A11" s="9">
        <f>IF(B16=0,MOD(A4+2,7),MOD(A4+3,7))</f>
        <v>1</v>
      </c>
      <c r="D11" s="4">
        <f>IF(B15=1,CONCATENATE("Ο Δεκαπενταύγουστος το ",E2," πέφτει:"),"")</f>
      </c>
      <c r="E11" s="5">
        <f ca="1" t="shared" si="0"/>
      </c>
    </row>
    <row r="12" spans="1:5" ht="16.5" customHeight="1">
      <c r="A12" s="9">
        <f>A7</f>
        <v>5</v>
      </c>
      <c r="D12" s="4">
        <f>IF(B15=1,CONCATENATE("Η 28η Οκτωβρίου το ",E2," πέφτει:"),"")</f>
      </c>
      <c r="E12" s="5">
        <f ca="1" t="shared" si="0"/>
      </c>
    </row>
    <row r="13" spans="1:5" ht="16.5" customHeight="1">
      <c r="A13" s="9">
        <f>A8</f>
        <v>0</v>
      </c>
      <c r="D13" s="4">
        <f>IF(B15=1,CONCATENATE("Τα Χριστούγεννα το ",E2," πέφτουν:"),"")</f>
      </c>
      <c r="E13" s="5">
        <f ca="1" t="shared" si="0"/>
      </c>
    </row>
    <row r="14" spans="1:5" ht="16.5" customHeight="1">
      <c r="A14" s="9">
        <f>MOD(A13+1,7)</f>
        <v>1</v>
      </c>
      <c r="D14" s="4">
        <f>IF(B15=1,CONCATENATE("Η Δεύτερη Μέρα των Χριστουγέννων το ",E2," πέφτει:"),"")</f>
      </c>
      <c r="E14" s="5">
        <f ca="1" t="shared" si="0"/>
      </c>
    </row>
    <row r="15" spans="1:2" ht="12.75">
      <c r="A15" s="9" t="s">
        <v>9</v>
      </c>
      <c r="B15" s="9">
        <f>IF(AND(E2&gt;2000,E2&lt;2101,MOD(E2,1)=0),1,IF(E2="",2,0))</f>
        <v>2</v>
      </c>
    </row>
    <row r="16" spans="1:4" ht="18">
      <c r="A16" s="9" t="s">
        <v>7</v>
      </c>
      <c r="B16" s="9">
        <f>IF(MOD(E2,4)=0,1,0)</f>
        <v>1</v>
      </c>
      <c r="D16" s="6">
        <f>IF(AND($B$15=1,B29=3),CONCATENATE("Καλή χρονιά το ",E2,", υπάρχουν  ",B29,"  τριήμερα!"),IF(AND($B$15=1,B29&gt;3),CONCATENATE("Πολύ καλή χρονιά το ",E2,", υπάρχουν  ",B29,"  τριήμερα!"),""))</f>
      </c>
    </row>
    <row r="17" spans="1:2" ht="12.75">
      <c r="A17" s="9" t="s">
        <v>10</v>
      </c>
      <c r="B17" s="9">
        <f>E2-2001</f>
        <v>-2001</v>
      </c>
    </row>
    <row r="18" spans="1:4" ht="18">
      <c r="A18" s="9" t="s">
        <v>11</v>
      </c>
      <c r="B18" s="9">
        <f>ROUNDDOWN(B17/4,0)</f>
        <v>-500</v>
      </c>
      <c r="D18" s="7">
        <f>IF(AND($B$15=1,B30&gt;2,D16=""),CONCATENATE("Κακή χρονιά το ",E2,",  ",B30,"  αργίες πέφτουν Σάββατο ή Κυριακή."),IF(AND($B$15=1,B30&gt;2),CONCATENATE("Αλλά, και κακή χρονιά το ",E2,",  ",B30,"  αργίες πέφτουν Σάββατο ή Κυριακή."),""))</f>
      </c>
    </row>
    <row r="19" spans="1:2" ht="12.75">
      <c r="A19" s="9" t="s">
        <v>12</v>
      </c>
      <c r="B19" s="9">
        <f>B17-B18</f>
        <v>-1501</v>
      </c>
    </row>
    <row r="21" ht="12.75">
      <c r="A21" s="10" t="s">
        <v>13</v>
      </c>
    </row>
    <row r="22" spans="1:2" ht="12.75">
      <c r="A22" s="9" t="s">
        <v>0</v>
      </c>
      <c r="B22" s="9">
        <f>COUNTIF($A$4:$A$14,0)</f>
        <v>4</v>
      </c>
    </row>
    <row r="23" spans="1:2" ht="12.75">
      <c r="A23" s="9" t="s">
        <v>1</v>
      </c>
      <c r="B23" s="9">
        <f>COUNTIF($A$4:$A$14,1)</f>
        <v>2</v>
      </c>
    </row>
    <row r="24" spans="1:2" ht="12.75">
      <c r="A24" s="9" t="s">
        <v>2</v>
      </c>
      <c r="B24" s="9">
        <f>COUNTIF($A$4:$A$14,2)</f>
        <v>0</v>
      </c>
    </row>
    <row r="25" spans="1:2" ht="12.75">
      <c r="A25" s="9" t="s">
        <v>3</v>
      </c>
      <c r="B25" s="9">
        <f>COUNTIF($A$4:$A$14,3)</f>
        <v>1</v>
      </c>
    </row>
    <row r="26" spans="1:2" ht="12.75">
      <c r="A26" s="9" t="s">
        <v>4</v>
      </c>
      <c r="B26" s="9">
        <f>COUNTIF($A$4:$A$14,4)</f>
        <v>0</v>
      </c>
    </row>
    <row r="27" spans="1:2" ht="12.75">
      <c r="A27" s="9" t="s">
        <v>5</v>
      </c>
      <c r="B27" s="9">
        <f>COUNTIF($A$4:$A$14,5)</f>
        <v>3</v>
      </c>
    </row>
    <row r="28" spans="1:2" ht="12.75">
      <c r="A28" s="9" t="s">
        <v>6</v>
      </c>
      <c r="B28" s="9">
        <f>COUNTIF($A$4:$A$14,6)</f>
        <v>1</v>
      </c>
    </row>
    <row r="29" spans="1:2" ht="12.75">
      <c r="A29" s="9" t="s">
        <v>15</v>
      </c>
      <c r="B29" s="9">
        <f>SUM(B22,B26)</f>
        <v>4</v>
      </c>
    </row>
    <row r="30" spans="1:2" ht="12.75">
      <c r="A30" s="9" t="s">
        <v>14</v>
      </c>
      <c r="B30" s="9">
        <f>SUM(B27,B28)</f>
        <v>4</v>
      </c>
    </row>
  </sheetData>
  <sheetProtection password="FECE" sheet="1" objects="1" scenario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Zortal Holiday Finder</dc:title>
  <dc:subject/>
  <dc:creator/>
  <cp:keywords/>
  <dc:description>Βρείτε τί μέρα πέφτουν οι αργίες σε οποιοδήποτε έτος από το 2001 μέχρι το 2100!!</dc:description>
  <cp:lastModifiedBy>Karasardelis Kostas</cp:lastModifiedBy>
  <cp:lastPrinted>2002-10-18T13:52:11Z</cp:lastPrinted>
  <dcterms:created xsi:type="dcterms:W3CDTF">2002-10-16T14:33:10Z</dcterms:created>
  <dcterms:modified xsi:type="dcterms:W3CDTF">2002-10-18T13:52:43Z</dcterms:modified>
  <cp:category/>
  <cp:version/>
  <cp:contentType/>
  <cp:contentStatus/>
</cp:coreProperties>
</file>